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3\1 výzva\"/>
    </mc:Choice>
  </mc:AlternateContent>
  <xr:revisionPtr revIDLastSave="0" documentId="13_ncr:1_{6DA8A384-1CD9-4D23-B77B-8707A559C03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1" l="1"/>
  <c r="S17" i="1"/>
  <c r="P15" i="1" l="1"/>
  <c r="P16" i="1"/>
  <c r="P18" i="1"/>
  <c r="P19" i="1"/>
  <c r="P20" i="1"/>
  <c r="S15" i="1"/>
  <c r="T15" i="1"/>
  <c r="S16" i="1"/>
  <c r="S18" i="1"/>
  <c r="T18" i="1"/>
  <c r="S19" i="1"/>
  <c r="T19" i="1"/>
  <c r="S20" i="1"/>
  <c r="T20" i="1"/>
  <c r="S10" i="1" l="1"/>
  <c r="T10" i="1"/>
  <c r="S11" i="1"/>
  <c r="T11" i="1"/>
  <c r="S12" i="1"/>
  <c r="T12" i="1"/>
  <c r="S13" i="1"/>
  <c r="T13" i="1"/>
  <c r="S14" i="1"/>
  <c r="T14" i="1"/>
  <c r="S21" i="1"/>
  <c r="T21" i="1"/>
  <c r="T9" i="1"/>
  <c r="S9" i="1"/>
  <c r="P10" i="1" l="1"/>
  <c r="P11" i="1"/>
  <c r="P12" i="1"/>
  <c r="P13" i="1"/>
  <c r="P14" i="1"/>
  <c r="P21" i="1"/>
  <c r="P9" i="1"/>
  <c r="T7" i="1"/>
  <c r="S8" i="1"/>
  <c r="S7" i="1" l="1"/>
  <c r="R24" i="1" s="1"/>
  <c r="P7" i="1"/>
  <c r="Q24" i="1" s="1"/>
</calcChain>
</file>

<file path=xl/sharedStrings.xml><?xml version="1.0" encoding="utf-8"?>
<sst xmlns="http://schemas.openxmlformats.org/spreadsheetml/2006/main" count="117" uniqueCount="79">
  <si>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</si>
  <si>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</si>
  <si>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</si>
  <si>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</si>
  <si>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</si>
  <si>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</si>
  <si>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</si>
  <si>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</si>
  <si>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</si>
  <si>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</si>
  <si>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</si>
  <si>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</si>
  <si>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</si>
  <si>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</si>
  <si>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</si>
  <si>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30237460-1 - Počítačové klávesnice</t>
  </si>
  <si>
    <t>32551000-0 - Telefonní kabely a příbuzné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</si>
  <si>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</si>
  <si>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</si>
  <si>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</si>
  <si>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</si>
  <si>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</si>
  <si>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</si>
  <si>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</si>
  <si>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</si>
  <si>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</si>
  <si>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</si>
  <si>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</si>
  <si>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</si>
  <si>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</si>
  <si>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</si>
  <si>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</si>
  <si>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</si>
  <si>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</si>
  <si>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</si>
  <si>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</si>
  <si>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</si>
  <si>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</si>
  <si>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133 - 2024 </t>
  </si>
  <si>
    <t>Notebook 15,6"</t>
  </si>
  <si>
    <t>Záruka na zboží 5 let, servis NBD  ONSITE.</t>
  </si>
  <si>
    <t>Martin Kříž,
Tel.: 37763 6125</t>
  </si>
  <si>
    <t>21 dní</t>
  </si>
  <si>
    <t>Klatovská 51, 
301 00 Plzeň, 
Fakulta pedagogická - Středisko správy počítačové sítě, 
2.NP - místnost KL 221a</t>
  </si>
  <si>
    <t>Notebook klasické konstrukce, materiál kov a plast.
Min. 10 jádrový procesor, 2x performence a 8x efficient, min. 12 vláken, výkon min. 14 500 bodů v www.cpubenchmark.net (k 12.9.2024).
Display 15,6" IPS, antireflexní, rozlišení min. 1920 × 1080.
Min. 32 GB RAM, DDR4, 3 200 MHz, celkový počet slotů 2.
Integrovaná grafická karta.
Min. 1 TB SSD NWME.
Podsvícená klávesnice s českou lokalizací a numerickým blokem.
Čtečka otisků prstů.
TPM 2.0.
Webkamera min. 720 px.
Rozhraní: HDMI, RJ-45, min. 2x USB-C a 2x USB-A (USB 3.2 Gen 1).
Bluetooth v5.3; WiFi 6E.
Možnost nabíjení přes USB-C, kapacita baterie min. 42 Wh.
Napájecí adaptér součástí balení.
 Prodloužená záruka na 5 let ONSITE.</t>
  </si>
  <si>
    <t>Operační systém Windows 11, předinstalovaný (nesmí to být licence typu K12 (EDU)).
OS Windows požadujeme z důvodu kompatibility s interními aplikacemi ZČU (Stag, Magion,...).</t>
  </si>
  <si>
    <t>Bc. Petra Pechmanová,
Tel.: 702 056 655,
37763 1025</t>
  </si>
  <si>
    <t>Univerzitní 8, 
301 00 Plzeň,
Rektorát - Odbor studijní a pedagogické činnosti,
místnost UR 403</t>
  </si>
  <si>
    <t>14 dní</t>
  </si>
  <si>
    <t>Bezdrátová myš a klávesnice - set</t>
  </si>
  <si>
    <t>Bezdrátová 3 tlačítková myš, bezdrátová CZ klávesnice - set.</t>
  </si>
  <si>
    <t>Bezdrátová myš</t>
  </si>
  <si>
    <t>Bezdrátová myš, laserová, pro praváky, citlivost min. 4000 DPI, 5 tlačítek, kolečko.</t>
  </si>
  <si>
    <t>Dokovací stanice USB-C</t>
  </si>
  <si>
    <t>USB-C adaptér PD 100W</t>
  </si>
  <si>
    <t>USB-C na USB-C kabel 2m</t>
  </si>
  <si>
    <t>USB-C prodlužovací kabel</t>
  </si>
  <si>
    <t>Petra Peckertová, 
Tel.: 792 303 948,
37763 4601</t>
  </si>
  <si>
    <t>Univerzitní 26, 
301 00 Plzeň, 
Fakulta elektrotechnická - Katedra elektrotechniky a počítačového modelování,
6.p. - místnost EK 618</t>
  </si>
  <si>
    <t>SuperSpeed USB 5Gb/s, Power Delivery 100W.
Připojení pomocí 1x USB-C (M) 3.2 gen2; 
další konektory:
1x USB-C (F) 3.2 gen2, 
3x USB-A (F) 3.2 gen1, 
1x HDMI 2.0 (4K/60Hz), 
1x microSD/SD, 1× RJ45 (1Gb/s).</t>
  </si>
  <si>
    <t>Technologií GaN, celkový max. výkon 100 W, 
2x USB-C 100 W a 1x USB-C 65 W, s podporou rychlonabíjení QC3.0, 
Power Delivery 3.0 s PPS, 
1x USB-A 30 W, s podporou rychlonabíjení QC3.0, 
4Safe - ochrana proti zkratu, přepětí, přetížení a přehřátí, 
Smart IC - automatická detekce připojeného zařízení a optimální distribuce výkonu, 
pro mobilní telefony, tablety.</t>
  </si>
  <si>
    <t>USB Hi-Speed 480 Mb/s, Sync &amp; Charge až 5A, Power Delivery 100W, pozlacené konektory, chip E-Mark, délka 2 m.</t>
  </si>
  <si>
    <t>Prodlužovací, délka 1 m, 
male konektory: 1x USB-C (USB 3.2 Gen 1), 
female konektory: 1x USB-C (USB 3.2 Gen 1), 
podpora rychlonabíjení Power Delivery 2.0, 
Quick- a FastCharge až 3 A.</t>
  </si>
  <si>
    <t>Set klávesnice + myš</t>
  </si>
  <si>
    <t>Bezdrátová CZ klávesnice s nízkým profilem, plnou velikostí a s nastavitelným sklonem minimálně o 8 stupňů.
Klávesy klenutého tvaru se zaoblenými hranami, příjemné na dotek, tiché, téměř nehlučné pro ruce s vysokou možnou rychlostí psaní. 
Bezdrátová minimálně třítlačítková myš s laserovým snímačem zajišťující plynulou práci bez zasekávání kurzoru, min. 1000 DPI. 
Myš i klávesnice vybavené bezdrátovou technologií na frekvenci 2,4GHz s počítačem komunikující pomocí miniaturního přijímače určeného pro rozhraní USB. Napájení pomocí AA nebo AAA baterií, které vydrží napájet klávesnici nejméně tři roky a myš minimálně jeden rok. Podporované operační systémy: Windows 10 nebo vyšší Mac OS X 10.4 nebo vyšší Chrome OS.</t>
  </si>
  <si>
    <t xml:space="preserve">Dokovací stanice </t>
  </si>
  <si>
    <t>Dokovací stanice kompatibilní s položkou 1. Vstup USB-C. Obsahuje zdroj 100W, přes dokovací stanici lze dobíjet připojené zařízení.  Porty 2xHDMI, 2x USB 3.2 (5 Gb/s), 2x USB 2.0 a 1x USB-C.
Gigabitový Ethernet RJ-45.</t>
  </si>
  <si>
    <t>Bezdrátový set klávesnice a myši</t>
  </si>
  <si>
    <t>Bezdrátový set klávesnice a myši. Rozhraní 2.4GHz (USB adaptér). Rozložení kláves CZ/SK. Bez multimediálních kláves s numerickou klávesnicí. Typ kláves:   klasické, Enter:   jednořádkový,Backspace:   široký, Levý Shift:   široký. Napájení z baterií, jedna sada součástí balení. Myš optická, 1200 DPI, tři tlačítka (kolečko). Napájení z baterií, jedna sada součásti balení. Kompatibilita s položkou 1. Barva nejlépe černá.</t>
  </si>
  <si>
    <t>Bezdrátová laserová myš</t>
  </si>
  <si>
    <t>Bezdrátová laserová myš. Kompatibilní s USB 1.1 a 2.0, rozlišení: 1000 DPI, kompatibilní s položkou1, provozní dosah 5 - 10m. Napájení:  baterie (jsou soucástí balení). Barva nejlépe černá.</t>
  </si>
  <si>
    <t>Batoh na notebook</t>
  </si>
  <si>
    <t>Batoh na notebook - objem 23 l, hlavní kapsa dělená organizérem, nastavitelné popruhy a poutko na zavěšení, karabina na klíče v balení, černá barva, rozměry 44 × 30 × 20 cm (V×Š×H), hmotnost 0,8 kg. Hmotnost a rozměry jsou pouze orientační a nemusí být přesně dodrženy.</t>
  </si>
  <si>
    <t>Záruka na zboží min. 24 měsíců, servis on site.</t>
  </si>
  <si>
    <t>Ing. Jiří Basl, Ph.D.,
Tel.: 37763 4249,
603 216 039</t>
  </si>
  <si>
    <t>Univerzitní 26, 
301 00 Plzeň,
Fakulta elektrotechnická - Katedra elektroniky a informačních technologií,
místnost EK 502</t>
  </si>
  <si>
    <t>Tablet PC 16" dotykový</t>
  </si>
  <si>
    <t xml:space="preserve">Konvertibilní notebook schopný práce i jako tablet. 
Výkon procesoru v Passmark CPU více než 19 000 bodů. 
Operační paměť min. 16 GB LPDDR5. 
Displej dotykový 16'' IPS, rozlišení min. 2560 x 1600, lesklý, svítivost min. 400 nits.
Grafika integrovaná.   
Úložiště min. 1TB.
Webkamera min. 1080px.
Obsahuje integrovaný bezdrátový adaptér WiFi 6E a bluetooth min. v5.1. 
Porty min.: Thunderbolt / USB 4  2x, USB 3.2 Gen 1 (USB 3.0) 2x. 
Univerzální zvukový port (jack), Čtečka paměťových karet, Podpora stylusu, TPM 2.0, Windows Hello. 
Podsvícená klávesnice.
Podpora prostřednictvím internetu umožňuje stahování ovladačů a manuálu z internetu adresně pro konkrétní zadaný typ (sériové číslo) zařízení.  
Záruka min. 24 měsíců, servis on site. 
Barva se preferuje šedá. </t>
  </si>
  <si>
    <t xml:space="preserve">Operační systém Windows 11, stačí ve verzi Home, předinstalovaný (nesmí to být licence typu K12 (EDU)). 
OS Windows požadujeme z důvodu kompatibility s interními aplikacemi ZČU (Stag, Magion,...).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</si>
</sst>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21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left" vertical="center" wrapText="1" indent="1"/>
    </xf>
    <xf numFmtId="0" fontId="24" fillId="4" borderId="28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4" fillId="6" borderId="29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7" fillId="3" borderId="29" xfId="0" applyFont="1" applyFill="1" applyBorder="1" applyAlignment="1" applyProtection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24" fillId="4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24" fillId="4" borderId="22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31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3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13" fillId="6" borderId="26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3" fontId="0" fillId="2" borderId="30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164" fontId="0" fillId="3" borderId="16" xfId="0" applyNumberFormat="1" applyFill="1" applyBorder="1" applyAlignment="1" applyProtection="1">
      <alignment horizontal="right" vertical="center" inden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24" fillId="4" borderId="2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8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32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0" fontId="24" fillId="4" borderId="32" xfId="0" applyFont="1" applyFill="1" applyBorder="1" applyAlignment="1" applyProtection="1">
      <alignment horizontal="center" vertical="center" wrapTex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C1" zoomScaleNormal="100" workbookViewId="0">
      <selection activeCell="F2" sqref="F2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92" customWidth="1"/>
    <col min="5" max="5" width="10.5703125" style="22" customWidth="1"/>
    <col min="6" max="6" width="125.85546875" style="4" bestFit="1" customWidth="1"/>
    <col min="7" max="7" width="33.140625" style="6" bestFit="1" customWidth="1"/>
    <col min="8" max="8" width="22.85546875" style="6" customWidth="1"/>
    <col min="9" max="9" width="21.42578125" style="6" customWidth="1"/>
    <col min="10" max="10" width="14.28515625" style="4" bestFit="1" customWidth="1"/>
    <col min="11" max="11" width="28.42578125" style="1" hidden="1" customWidth="1"/>
    <col min="12" max="12" width="27.7109375" style="1" customWidth="1"/>
    <col min="13" max="13" width="24.5703125" style="1" customWidth="1"/>
    <col min="14" max="14" width="50.140625" style="6" bestFit="1" customWidth="1"/>
    <col min="15" max="15" width="27.7109375" style="6" bestFit="1" customWidth="1"/>
    <col min="16" max="16" width="18" style="6" hidden="1" customWidth="1"/>
    <col min="17" max="18" width="21.140625" style="1" bestFit="1" customWidth="1"/>
    <col min="19" max="19" width="20" style="1" customWidth="1"/>
    <col min="20" max="20" width="21.140625" style="1" customWidth="1"/>
    <col min="21" max="21" width="13.140625" style="1" hidden="1" customWidth="1"/>
    <col min="22" max="22" width="33.85546875" style="17" bestFit="1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7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35</v>
      </c>
      <c r="H6" s="30" t="s">
        <v>28</v>
      </c>
      <c r="I6" s="31" t="s">
        <v>20</v>
      </c>
      <c r="J6" s="29" t="s">
        <v>21</v>
      </c>
      <c r="K6" s="29" t="s">
        <v>36</v>
      </c>
      <c r="L6" s="32" t="s">
        <v>22</v>
      </c>
      <c r="M6" s="33" t="s">
        <v>23</v>
      </c>
      <c r="N6" s="32" t="s">
        <v>24</v>
      </c>
      <c r="O6" s="29" t="s">
        <v>32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258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31</v>
      </c>
      <c r="F7" s="41" t="s">
        <v>44</v>
      </c>
      <c r="G7" s="194"/>
      <c r="H7" s="203"/>
      <c r="I7" s="42" t="s">
        <v>37</v>
      </c>
      <c r="J7" s="43" t="s">
        <v>33</v>
      </c>
      <c r="K7" s="43"/>
      <c r="L7" s="44" t="s">
        <v>40</v>
      </c>
      <c r="M7" s="45" t="s">
        <v>41</v>
      </c>
      <c r="N7" s="45" t="s">
        <v>43</v>
      </c>
      <c r="O7" s="46" t="s">
        <v>42</v>
      </c>
      <c r="P7" s="47">
        <f>D7*Q7</f>
        <v>20660</v>
      </c>
      <c r="Q7" s="48">
        <v>20660</v>
      </c>
      <c r="R7" s="206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60.75" customHeight="1" thickBot="1" x14ac:dyDescent="0.3">
      <c r="A8" s="36"/>
      <c r="B8" s="53"/>
      <c r="C8" s="54"/>
      <c r="D8" s="55"/>
      <c r="E8" s="56"/>
      <c r="F8" s="57" t="s">
        <v>45</v>
      </c>
      <c r="G8" s="195"/>
      <c r="H8" s="58" t="s">
        <v>33</v>
      </c>
      <c r="I8" s="59"/>
      <c r="J8" s="60"/>
      <c r="K8" s="60"/>
      <c r="L8" s="61"/>
      <c r="M8" s="62"/>
      <c r="N8" s="62"/>
      <c r="O8" s="63"/>
      <c r="P8" s="64"/>
      <c r="Q8" s="65"/>
      <c r="R8" s="207"/>
      <c r="S8" s="66">
        <f>D7*R8</f>
        <v>0</v>
      </c>
      <c r="T8" s="67"/>
      <c r="U8" s="68"/>
      <c r="V8" s="69"/>
    </row>
    <row r="9" spans="1:22" ht="60.75" customHeight="1" x14ac:dyDescent="0.25">
      <c r="A9" s="36"/>
      <c r="B9" s="70">
        <v>2</v>
      </c>
      <c r="C9" s="71" t="s">
        <v>49</v>
      </c>
      <c r="D9" s="72">
        <v>2</v>
      </c>
      <c r="E9" s="71" t="s">
        <v>31</v>
      </c>
      <c r="F9" s="73" t="s">
        <v>50</v>
      </c>
      <c r="G9" s="196"/>
      <c r="H9" s="74" t="s">
        <v>33</v>
      </c>
      <c r="I9" s="75" t="s">
        <v>37</v>
      </c>
      <c r="J9" s="76" t="s">
        <v>33</v>
      </c>
      <c r="K9" s="76"/>
      <c r="L9" s="77"/>
      <c r="M9" s="78" t="s">
        <v>46</v>
      </c>
      <c r="N9" s="78" t="s">
        <v>47</v>
      </c>
      <c r="O9" s="79" t="s">
        <v>48</v>
      </c>
      <c r="P9" s="80">
        <f>D9*Q9</f>
        <v>2400</v>
      </c>
      <c r="Q9" s="81">
        <v>1200</v>
      </c>
      <c r="R9" s="208"/>
      <c r="S9" s="82">
        <f>D9*R9</f>
        <v>0</v>
      </c>
      <c r="T9" s="83" t="str">
        <f t="shared" ref="T9" si="0">IF(ISNUMBER(R9), IF(R9&gt;Q9,"NEVYHOVUJE","VYHOVUJE")," ")</f>
        <v xml:space="preserve"> </v>
      </c>
      <c r="U9" s="84"/>
      <c r="V9" s="85" t="s">
        <v>15</v>
      </c>
    </row>
    <row r="10" spans="1:22" ht="60.75" customHeight="1" thickBot="1" x14ac:dyDescent="0.3">
      <c r="A10" s="36"/>
      <c r="B10" s="86">
        <v>3</v>
      </c>
      <c r="C10" s="87" t="s">
        <v>51</v>
      </c>
      <c r="D10" s="88">
        <v>2</v>
      </c>
      <c r="E10" s="89" t="s">
        <v>31</v>
      </c>
      <c r="F10" s="90" t="s">
        <v>52</v>
      </c>
      <c r="G10" s="197"/>
      <c r="H10" s="91" t="s">
        <v>33</v>
      </c>
      <c r="I10" s="92"/>
      <c r="J10" s="93"/>
      <c r="K10" s="93"/>
      <c r="L10" s="94"/>
      <c r="M10" s="95"/>
      <c r="N10" s="95"/>
      <c r="O10" s="96"/>
      <c r="P10" s="97">
        <f>D10*Q10</f>
        <v>1600</v>
      </c>
      <c r="Q10" s="98">
        <v>800</v>
      </c>
      <c r="R10" s="209"/>
      <c r="S10" s="99">
        <f>D10*R10</f>
        <v>0</v>
      </c>
      <c r="T10" s="100" t="str">
        <f t="shared" ref="T10:T21" si="1">IF(ISNUMBER(R10), IF(R10&gt;Q10,"NEVYHOVUJE","VYHOVUJE")," ")</f>
        <v xml:space="preserve"> </v>
      </c>
      <c r="U10" s="101"/>
      <c r="V10" s="102" t="s">
        <v>14</v>
      </c>
    </row>
    <row r="11" spans="1:22" ht="140.25" customHeight="1" x14ac:dyDescent="0.25">
      <c r="A11" s="36"/>
      <c r="B11" s="103">
        <v>4</v>
      </c>
      <c r="C11" s="104" t="s">
        <v>53</v>
      </c>
      <c r="D11" s="105">
        <v>1</v>
      </c>
      <c r="E11" s="106" t="s">
        <v>31</v>
      </c>
      <c r="F11" s="107" t="s">
        <v>59</v>
      </c>
      <c r="G11" s="198"/>
      <c r="H11" s="108" t="s">
        <v>33</v>
      </c>
      <c r="I11" s="75" t="s">
        <v>37</v>
      </c>
      <c r="J11" s="76" t="s">
        <v>33</v>
      </c>
      <c r="K11" s="76"/>
      <c r="L11" s="77"/>
      <c r="M11" s="78" t="s">
        <v>57</v>
      </c>
      <c r="N11" s="78" t="s">
        <v>58</v>
      </c>
      <c r="O11" s="79" t="s">
        <v>48</v>
      </c>
      <c r="P11" s="109">
        <f>D11*Q11</f>
        <v>1200</v>
      </c>
      <c r="Q11" s="110">
        <v>1200</v>
      </c>
      <c r="R11" s="210"/>
      <c r="S11" s="111">
        <f>D11*R11</f>
        <v>0</v>
      </c>
      <c r="T11" s="112" t="str">
        <f t="shared" si="1"/>
        <v xml:space="preserve"> </v>
      </c>
      <c r="U11" s="84"/>
      <c r="V11" s="113" t="s">
        <v>12</v>
      </c>
    </row>
    <row r="12" spans="1:22" ht="129.75" customHeight="1" x14ac:dyDescent="0.25">
      <c r="A12" s="36"/>
      <c r="B12" s="114">
        <v>5</v>
      </c>
      <c r="C12" s="115" t="s">
        <v>54</v>
      </c>
      <c r="D12" s="116">
        <v>1</v>
      </c>
      <c r="E12" s="117" t="s">
        <v>31</v>
      </c>
      <c r="F12" s="118" t="s">
        <v>60</v>
      </c>
      <c r="G12" s="199"/>
      <c r="H12" s="119" t="s">
        <v>33</v>
      </c>
      <c r="I12" s="120"/>
      <c r="J12" s="60"/>
      <c r="K12" s="60"/>
      <c r="L12" s="61"/>
      <c r="M12" s="62"/>
      <c r="N12" s="62"/>
      <c r="O12" s="63"/>
      <c r="P12" s="121">
        <f>D12*Q12</f>
        <v>1100</v>
      </c>
      <c r="Q12" s="122">
        <v>1100</v>
      </c>
      <c r="R12" s="211"/>
      <c r="S12" s="123">
        <f>D12*R12</f>
        <v>0</v>
      </c>
      <c r="T12" s="124" t="str">
        <f t="shared" si="1"/>
        <v xml:space="preserve"> </v>
      </c>
      <c r="U12" s="68"/>
      <c r="V12" s="125"/>
    </row>
    <row r="13" spans="1:22" ht="60.75" customHeight="1" x14ac:dyDescent="0.25">
      <c r="A13" s="36"/>
      <c r="B13" s="114">
        <v>6</v>
      </c>
      <c r="C13" s="115" t="s">
        <v>55</v>
      </c>
      <c r="D13" s="116">
        <v>1</v>
      </c>
      <c r="E13" s="117" t="s">
        <v>31</v>
      </c>
      <c r="F13" s="118" t="s">
        <v>61</v>
      </c>
      <c r="G13" s="199"/>
      <c r="H13" s="119" t="s">
        <v>33</v>
      </c>
      <c r="I13" s="120"/>
      <c r="J13" s="60"/>
      <c r="K13" s="60"/>
      <c r="L13" s="61"/>
      <c r="M13" s="62"/>
      <c r="N13" s="62"/>
      <c r="O13" s="63"/>
      <c r="P13" s="121">
        <f>D13*Q13</f>
        <v>200</v>
      </c>
      <c r="Q13" s="122">
        <v>200</v>
      </c>
      <c r="R13" s="211"/>
      <c r="S13" s="123">
        <f>D13*R13</f>
        <v>0</v>
      </c>
      <c r="T13" s="124" t="str">
        <f t="shared" si="1"/>
        <v xml:space="preserve"> </v>
      </c>
      <c r="U13" s="68"/>
      <c r="V13" s="126" t="s">
        <v>16</v>
      </c>
    </row>
    <row r="14" spans="1:22" ht="94.5" customHeight="1" x14ac:dyDescent="0.25">
      <c r="A14" s="36"/>
      <c r="B14" s="114">
        <v>7</v>
      </c>
      <c r="C14" s="115" t="s">
        <v>56</v>
      </c>
      <c r="D14" s="116">
        <v>1</v>
      </c>
      <c r="E14" s="117" t="s">
        <v>31</v>
      </c>
      <c r="F14" s="118" t="s">
        <v>62</v>
      </c>
      <c r="G14" s="199"/>
      <c r="H14" s="119" t="s">
        <v>33</v>
      </c>
      <c r="I14" s="120"/>
      <c r="J14" s="60"/>
      <c r="K14" s="60"/>
      <c r="L14" s="61"/>
      <c r="M14" s="62"/>
      <c r="N14" s="62"/>
      <c r="O14" s="63"/>
      <c r="P14" s="121">
        <f>D14*Q14</f>
        <v>200</v>
      </c>
      <c r="Q14" s="122">
        <v>200</v>
      </c>
      <c r="R14" s="211"/>
      <c r="S14" s="123">
        <f>D14*R14</f>
        <v>0</v>
      </c>
      <c r="T14" s="124" t="str">
        <f t="shared" si="1"/>
        <v xml:space="preserve"> </v>
      </c>
      <c r="U14" s="68"/>
      <c r="V14" s="125"/>
    </row>
    <row r="15" spans="1:22" ht="123.75" customHeight="1" thickBot="1" x14ac:dyDescent="0.3">
      <c r="A15" s="36"/>
      <c r="B15" s="86">
        <v>8</v>
      </c>
      <c r="C15" s="87" t="s">
        <v>63</v>
      </c>
      <c r="D15" s="88">
        <v>10</v>
      </c>
      <c r="E15" s="89" t="s">
        <v>31</v>
      </c>
      <c r="F15" s="90" t="s">
        <v>64</v>
      </c>
      <c r="G15" s="197"/>
      <c r="H15" s="91" t="s">
        <v>33</v>
      </c>
      <c r="I15" s="92"/>
      <c r="J15" s="93"/>
      <c r="K15" s="93"/>
      <c r="L15" s="94"/>
      <c r="M15" s="95"/>
      <c r="N15" s="95"/>
      <c r="O15" s="96"/>
      <c r="P15" s="97">
        <f>D15*Q15</f>
        <v>7000</v>
      </c>
      <c r="Q15" s="98">
        <v>700</v>
      </c>
      <c r="R15" s="209"/>
      <c r="S15" s="99">
        <f>D15*R15</f>
        <v>0</v>
      </c>
      <c r="T15" s="100" t="str">
        <f t="shared" ref="T15:T20" si="2">IF(ISNUMBER(R15), IF(R15&gt;Q15,"NEVYHOVUJE","VYHOVUJE")," ")</f>
        <v xml:space="preserve"> </v>
      </c>
      <c r="U15" s="101"/>
      <c r="V15" s="102" t="s">
        <v>14</v>
      </c>
    </row>
    <row r="16" spans="1:22" ht="252" customHeight="1" x14ac:dyDescent="0.25">
      <c r="A16" s="36"/>
      <c r="B16" s="127">
        <v>9</v>
      </c>
      <c r="C16" s="75" t="s">
        <v>76</v>
      </c>
      <c r="D16" s="128">
        <v>1</v>
      </c>
      <c r="E16" s="129" t="s">
        <v>31</v>
      </c>
      <c r="F16" s="130" t="s">
        <v>77</v>
      </c>
      <c r="G16" s="200"/>
      <c r="H16" s="204"/>
      <c r="I16" s="75" t="s">
        <v>37</v>
      </c>
      <c r="J16" s="75" t="s">
        <v>33</v>
      </c>
      <c r="K16" s="76"/>
      <c r="L16" s="77" t="s">
        <v>73</v>
      </c>
      <c r="M16" s="78" t="s">
        <v>74</v>
      </c>
      <c r="N16" s="78" t="s">
        <v>75</v>
      </c>
      <c r="O16" s="79" t="s">
        <v>42</v>
      </c>
      <c r="P16" s="131">
        <f>D16*Q16</f>
        <v>26100</v>
      </c>
      <c r="Q16" s="132">
        <v>26100</v>
      </c>
      <c r="R16" s="212"/>
      <c r="S16" s="133">
        <f>D16*R16</f>
        <v>0</v>
      </c>
      <c r="T16" s="134" t="str">
        <f>IF(ISNUMBER(R16+R17), IF(R16+R17&gt;Q16,"NEVYHOVUJE","VYHOVUJE")," ")</f>
        <v>VYHOVUJE</v>
      </c>
      <c r="U16" s="84"/>
      <c r="V16" s="135" t="s">
        <v>11</v>
      </c>
    </row>
    <row r="17" spans="1:22" ht="54.75" customHeight="1" x14ac:dyDescent="0.25">
      <c r="A17" s="36"/>
      <c r="B17" s="136"/>
      <c r="C17" s="137"/>
      <c r="D17" s="138"/>
      <c r="E17" s="139"/>
      <c r="F17" s="140" t="s">
        <v>78</v>
      </c>
      <c r="G17" s="195"/>
      <c r="H17" s="205"/>
      <c r="I17" s="120"/>
      <c r="J17" s="120"/>
      <c r="K17" s="60"/>
      <c r="L17" s="141"/>
      <c r="M17" s="142"/>
      <c r="N17" s="142"/>
      <c r="O17" s="63"/>
      <c r="P17" s="143"/>
      <c r="Q17" s="144"/>
      <c r="R17" s="207"/>
      <c r="S17" s="111">
        <f>D16*R17</f>
        <v>0</v>
      </c>
      <c r="T17" s="145"/>
      <c r="U17" s="68"/>
      <c r="V17" s="135"/>
    </row>
    <row r="18" spans="1:22" ht="60.75" customHeight="1" x14ac:dyDescent="0.25">
      <c r="A18" s="36"/>
      <c r="B18" s="146">
        <v>10</v>
      </c>
      <c r="C18" s="147" t="s">
        <v>65</v>
      </c>
      <c r="D18" s="148">
        <v>1</v>
      </c>
      <c r="E18" s="149" t="s">
        <v>31</v>
      </c>
      <c r="F18" s="150" t="s">
        <v>66</v>
      </c>
      <c r="G18" s="201"/>
      <c r="H18" s="151" t="s">
        <v>33</v>
      </c>
      <c r="I18" s="120"/>
      <c r="J18" s="120"/>
      <c r="K18" s="60"/>
      <c r="L18" s="152"/>
      <c r="M18" s="62"/>
      <c r="N18" s="62"/>
      <c r="O18" s="63"/>
      <c r="P18" s="121">
        <f>D18*Q18</f>
        <v>2000</v>
      </c>
      <c r="Q18" s="153">
        <v>2000</v>
      </c>
      <c r="R18" s="213"/>
      <c r="S18" s="123">
        <f>D18*R18</f>
        <v>0</v>
      </c>
      <c r="T18" s="124" t="str">
        <f t="shared" si="2"/>
        <v xml:space="preserve"> </v>
      </c>
      <c r="U18" s="68"/>
      <c r="V18" s="154" t="s">
        <v>12</v>
      </c>
    </row>
    <row r="19" spans="1:22" ht="60.75" customHeight="1" x14ac:dyDescent="0.25">
      <c r="A19" s="36"/>
      <c r="B19" s="146">
        <v>11</v>
      </c>
      <c r="C19" s="147" t="s">
        <v>67</v>
      </c>
      <c r="D19" s="148">
        <v>1</v>
      </c>
      <c r="E19" s="149" t="s">
        <v>31</v>
      </c>
      <c r="F19" s="150" t="s">
        <v>68</v>
      </c>
      <c r="G19" s="201"/>
      <c r="H19" s="151" t="s">
        <v>33</v>
      </c>
      <c r="I19" s="120"/>
      <c r="J19" s="120"/>
      <c r="K19" s="60"/>
      <c r="L19" s="61"/>
      <c r="M19" s="62"/>
      <c r="N19" s="62"/>
      <c r="O19" s="63"/>
      <c r="P19" s="121">
        <f>D19*Q19</f>
        <v>340</v>
      </c>
      <c r="Q19" s="153">
        <v>340</v>
      </c>
      <c r="R19" s="213"/>
      <c r="S19" s="123">
        <f>D19*R19</f>
        <v>0</v>
      </c>
      <c r="T19" s="124" t="str">
        <f t="shared" si="2"/>
        <v xml:space="preserve"> </v>
      </c>
      <c r="U19" s="68"/>
      <c r="V19" s="154" t="s">
        <v>15</v>
      </c>
    </row>
    <row r="20" spans="1:22" ht="60.75" customHeight="1" x14ac:dyDescent="0.25">
      <c r="A20" s="36"/>
      <c r="B20" s="146">
        <v>12</v>
      </c>
      <c r="C20" s="147" t="s">
        <v>69</v>
      </c>
      <c r="D20" s="148">
        <v>1</v>
      </c>
      <c r="E20" s="149" t="s">
        <v>31</v>
      </c>
      <c r="F20" s="150" t="s">
        <v>70</v>
      </c>
      <c r="G20" s="201"/>
      <c r="H20" s="151" t="s">
        <v>33</v>
      </c>
      <c r="I20" s="120"/>
      <c r="J20" s="120"/>
      <c r="K20" s="60"/>
      <c r="L20" s="61"/>
      <c r="M20" s="62"/>
      <c r="N20" s="62"/>
      <c r="O20" s="63"/>
      <c r="P20" s="121">
        <f>D20*Q20</f>
        <v>250</v>
      </c>
      <c r="Q20" s="153">
        <v>250</v>
      </c>
      <c r="R20" s="213"/>
      <c r="S20" s="123">
        <f>D20*R20</f>
        <v>0</v>
      </c>
      <c r="T20" s="124" t="str">
        <f t="shared" si="2"/>
        <v xml:space="preserve"> </v>
      </c>
      <c r="U20" s="68"/>
      <c r="V20" s="154" t="s">
        <v>14</v>
      </c>
    </row>
    <row r="21" spans="1:22" ht="60.75" customHeight="1" thickBot="1" x14ac:dyDescent="0.3">
      <c r="A21" s="36"/>
      <c r="B21" s="155">
        <v>13</v>
      </c>
      <c r="C21" s="156" t="s">
        <v>71</v>
      </c>
      <c r="D21" s="157">
        <v>1</v>
      </c>
      <c r="E21" s="158" t="s">
        <v>31</v>
      </c>
      <c r="F21" s="159" t="s">
        <v>72</v>
      </c>
      <c r="G21" s="202"/>
      <c r="H21" s="160" t="s">
        <v>33</v>
      </c>
      <c r="I21" s="161"/>
      <c r="J21" s="161"/>
      <c r="K21" s="162"/>
      <c r="L21" s="163"/>
      <c r="M21" s="164"/>
      <c r="N21" s="164"/>
      <c r="O21" s="165"/>
      <c r="P21" s="166">
        <f>D21*Q21</f>
        <v>1700</v>
      </c>
      <c r="Q21" s="167">
        <v>1700</v>
      </c>
      <c r="R21" s="214"/>
      <c r="S21" s="168">
        <f>D21*R21</f>
        <v>0</v>
      </c>
      <c r="T21" s="169" t="str">
        <f t="shared" si="1"/>
        <v xml:space="preserve"> </v>
      </c>
      <c r="U21" s="170"/>
      <c r="V21" s="171" t="s">
        <v>13</v>
      </c>
    </row>
    <row r="22" spans="1:22" ht="17.45" customHeight="1" thickTop="1" thickBot="1" x14ac:dyDescent="0.3">
      <c r="C22" s="1"/>
      <c r="D22" s="1"/>
      <c r="E22" s="1"/>
      <c r="F22" s="1"/>
      <c r="G22" s="1"/>
      <c r="H22" s="1"/>
      <c r="I22" s="1"/>
      <c r="J22" s="1"/>
      <c r="N22" s="1"/>
      <c r="O22" s="1"/>
      <c r="P22" s="1"/>
    </row>
    <row r="23" spans="1:22" ht="51.75" customHeight="1" thickTop="1" thickBot="1" x14ac:dyDescent="0.3">
      <c r="B23" s="172" t="s">
        <v>30</v>
      </c>
      <c r="C23" s="172"/>
      <c r="D23" s="172"/>
      <c r="E23" s="172"/>
      <c r="F23" s="172"/>
      <c r="G23" s="172"/>
      <c r="H23" s="173"/>
      <c r="I23" s="173"/>
      <c r="J23" s="174"/>
      <c r="K23" s="174"/>
      <c r="L23" s="27"/>
      <c r="M23" s="27"/>
      <c r="N23" s="27"/>
      <c r="O23" s="175"/>
      <c r="P23" s="175"/>
      <c r="Q23" s="176" t="s">
        <v>9</v>
      </c>
      <c r="R23" s="177" t="s">
        <v>10</v>
      </c>
      <c r="S23" s="178"/>
      <c r="T23" s="179"/>
      <c r="U23" s="180"/>
      <c r="V23" s="181"/>
    </row>
    <row r="24" spans="1:22" ht="50.45" customHeight="1" thickTop="1" thickBot="1" x14ac:dyDescent="0.3">
      <c r="B24" s="182" t="s">
        <v>29</v>
      </c>
      <c r="C24" s="182"/>
      <c r="D24" s="182"/>
      <c r="E24" s="182"/>
      <c r="F24" s="182"/>
      <c r="G24" s="182"/>
      <c r="H24" s="182"/>
      <c r="I24" s="183"/>
      <c r="L24" s="7"/>
      <c r="M24" s="7"/>
      <c r="N24" s="7"/>
      <c r="O24" s="184"/>
      <c r="P24" s="184"/>
      <c r="Q24" s="185">
        <f>SUM(P7:P21)</f>
        <v>64750</v>
      </c>
      <c r="R24" s="186">
        <f>SUM(S7:S21)</f>
        <v>0</v>
      </c>
      <c r="S24" s="187"/>
      <c r="T24" s="188"/>
    </row>
    <row r="25" spans="1:22" ht="15.75" thickTop="1" x14ac:dyDescent="0.25">
      <c r="B25" s="189" t="s">
        <v>34</v>
      </c>
      <c r="C25" s="189"/>
      <c r="D25" s="189"/>
      <c r="E25" s="189"/>
      <c r="F25" s="189"/>
      <c r="G25" s="189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90"/>
      <c r="C26" s="190"/>
      <c r="D26" s="190"/>
      <c r="E26" s="190"/>
      <c r="F26" s="19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90"/>
      <c r="C27" s="190"/>
      <c r="D27" s="190"/>
      <c r="E27" s="190"/>
      <c r="F27" s="19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90"/>
      <c r="C28" s="190"/>
      <c r="D28" s="190"/>
      <c r="E28" s="190"/>
      <c r="F28" s="19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74"/>
      <c r="D29" s="191"/>
      <c r="E29" s="174"/>
      <c r="F29" s="1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H30" s="193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74"/>
      <c r="D31" s="191"/>
      <c r="E31" s="174"/>
      <c r="F31" s="1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74"/>
      <c r="D32" s="191"/>
      <c r="E32" s="174"/>
      <c r="F32" s="1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4"/>
      <c r="D33" s="191"/>
      <c r="E33" s="174"/>
      <c r="F33" s="1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4"/>
      <c r="D34" s="191"/>
      <c r="E34" s="174"/>
      <c r="F34" s="1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4"/>
      <c r="D35" s="191"/>
      <c r="E35" s="174"/>
      <c r="F35" s="1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4"/>
      <c r="D36" s="191"/>
      <c r="E36" s="174"/>
      <c r="F36" s="1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4"/>
      <c r="D37" s="191"/>
      <c r="E37" s="174"/>
      <c r="F37" s="1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4"/>
      <c r="D38" s="191"/>
      <c r="E38" s="174"/>
      <c r="F38" s="1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4"/>
      <c r="D39" s="191"/>
      <c r="E39" s="174"/>
      <c r="F39" s="1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4"/>
      <c r="D40" s="191"/>
      <c r="E40" s="174"/>
      <c r="F40" s="1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4"/>
      <c r="D41" s="191"/>
      <c r="E41" s="174"/>
      <c r="F41" s="1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4"/>
      <c r="D42" s="191"/>
      <c r="E42" s="174"/>
      <c r="F42" s="1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4"/>
      <c r="D43" s="191"/>
      <c r="E43" s="174"/>
      <c r="F43" s="1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4"/>
      <c r="D44" s="191"/>
      <c r="E44" s="174"/>
      <c r="F44" s="1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4"/>
      <c r="D45" s="191"/>
      <c r="E45" s="174"/>
      <c r="F45" s="1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4"/>
      <c r="D46" s="191"/>
      <c r="E46" s="174"/>
      <c r="F46" s="1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4"/>
      <c r="D47" s="191"/>
      <c r="E47" s="174"/>
      <c r="F47" s="1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4"/>
      <c r="D48" s="191"/>
      <c r="E48" s="174"/>
      <c r="F48" s="1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4"/>
      <c r="D49" s="191"/>
      <c r="E49" s="174"/>
      <c r="F49" s="1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4"/>
      <c r="D50" s="191"/>
      <c r="E50" s="174"/>
      <c r="F50" s="1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4"/>
      <c r="D51" s="191"/>
      <c r="E51" s="174"/>
      <c r="F51" s="1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4"/>
      <c r="D52" s="191"/>
      <c r="E52" s="174"/>
      <c r="F52" s="1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4"/>
      <c r="D53" s="191"/>
      <c r="E53" s="174"/>
      <c r="F53" s="1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4"/>
      <c r="D54" s="191"/>
      <c r="E54" s="174"/>
      <c r="F54" s="1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4"/>
      <c r="D55" s="191"/>
      <c r="E55" s="174"/>
      <c r="F55" s="1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4"/>
      <c r="D56" s="191"/>
      <c r="E56" s="174"/>
      <c r="F56" s="1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4"/>
      <c r="D57" s="191"/>
      <c r="E57" s="174"/>
      <c r="F57" s="1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4"/>
      <c r="D58" s="191"/>
      <c r="E58" s="174"/>
      <c r="F58" s="1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4"/>
      <c r="D59" s="191"/>
      <c r="E59" s="174"/>
      <c r="F59" s="1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4"/>
      <c r="D60" s="191"/>
      <c r="E60" s="174"/>
      <c r="F60" s="1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4"/>
      <c r="D61" s="191"/>
      <c r="E61" s="174"/>
      <c r="F61" s="1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4"/>
      <c r="D62" s="191"/>
      <c r="E62" s="174"/>
      <c r="F62" s="1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4"/>
      <c r="D63" s="191"/>
      <c r="E63" s="174"/>
      <c r="F63" s="1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4"/>
      <c r="D64" s="191"/>
      <c r="E64" s="174"/>
      <c r="F64" s="1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4"/>
      <c r="D65" s="191"/>
      <c r="E65" s="174"/>
      <c r="F65" s="1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4"/>
      <c r="D66" s="191"/>
      <c r="E66" s="174"/>
      <c r="F66" s="1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4"/>
      <c r="D67" s="191"/>
      <c r="E67" s="174"/>
      <c r="F67" s="1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4"/>
      <c r="D68" s="191"/>
      <c r="E68" s="174"/>
      <c r="F68" s="1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4"/>
      <c r="D69" s="191"/>
      <c r="E69" s="174"/>
      <c r="F69" s="1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4"/>
      <c r="D70" s="191"/>
      <c r="E70" s="174"/>
      <c r="F70" s="1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4"/>
      <c r="D71" s="191"/>
      <c r="E71" s="174"/>
      <c r="F71" s="1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4"/>
      <c r="D72" s="191"/>
      <c r="E72" s="174"/>
      <c r="F72" s="1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4"/>
      <c r="D73" s="191"/>
      <c r="E73" s="174"/>
      <c r="F73" s="1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4"/>
      <c r="D74" s="191"/>
      <c r="E74" s="174"/>
      <c r="F74" s="1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4"/>
      <c r="D75" s="191"/>
      <c r="E75" s="174"/>
      <c r="F75" s="1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4"/>
      <c r="D76" s="191"/>
      <c r="E76" s="174"/>
      <c r="F76" s="1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4"/>
      <c r="D77" s="191"/>
      <c r="E77" s="174"/>
      <c r="F77" s="1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4"/>
      <c r="D78" s="191"/>
      <c r="E78" s="174"/>
      <c r="F78" s="1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4"/>
      <c r="D79" s="191"/>
      <c r="E79" s="174"/>
      <c r="F79" s="1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4"/>
      <c r="D80" s="191"/>
      <c r="E80" s="174"/>
      <c r="F80" s="1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4"/>
      <c r="D81" s="191"/>
      <c r="E81" s="174"/>
      <c r="F81" s="1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4"/>
      <c r="D82" s="191"/>
      <c r="E82" s="174"/>
      <c r="F82" s="1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4"/>
      <c r="D83" s="191"/>
      <c r="E83" s="174"/>
      <c r="F83" s="1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4"/>
      <c r="D84" s="191"/>
      <c r="E84" s="174"/>
      <c r="F84" s="1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4"/>
      <c r="D85" s="191"/>
      <c r="E85" s="174"/>
      <c r="F85" s="1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4"/>
      <c r="D86" s="191"/>
      <c r="E86" s="174"/>
      <c r="F86" s="1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4"/>
      <c r="D87" s="191"/>
      <c r="E87" s="174"/>
      <c r="F87" s="1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4"/>
      <c r="D88" s="191"/>
      <c r="E88" s="174"/>
      <c r="F88" s="1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4"/>
      <c r="D89" s="191"/>
      <c r="E89" s="174"/>
      <c r="F89" s="1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4"/>
      <c r="D90" s="191"/>
      <c r="E90" s="174"/>
      <c r="F90" s="1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4"/>
      <c r="D91" s="191"/>
      <c r="E91" s="174"/>
      <c r="F91" s="1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4"/>
      <c r="D92" s="191"/>
      <c r="E92" s="174"/>
      <c r="F92" s="1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4"/>
      <c r="D93" s="191"/>
      <c r="E93" s="174"/>
      <c r="F93" s="1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4"/>
      <c r="D94" s="191"/>
      <c r="E94" s="174"/>
      <c r="F94" s="1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4"/>
      <c r="D95" s="191"/>
      <c r="E95" s="174"/>
      <c r="F95" s="1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4"/>
      <c r="D96" s="191"/>
      <c r="E96" s="174"/>
      <c r="F96" s="1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4"/>
      <c r="D97" s="191"/>
      <c r="E97" s="174"/>
      <c r="F97" s="17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4"/>
      <c r="D98" s="191"/>
      <c r="E98" s="174"/>
      <c r="F98" s="17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4"/>
      <c r="D99" s="191"/>
      <c r="E99" s="174"/>
      <c r="F99" s="17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4"/>
      <c r="D100" s="191"/>
      <c r="E100" s="174"/>
      <c r="F100" s="174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4"/>
      <c r="D101" s="191"/>
      <c r="E101" s="174"/>
      <c r="F101" s="174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4"/>
      <c r="D102" s="191"/>
      <c r="E102" s="174"/>
      <c r="F102" s="174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4"/>
      <c r="D103" s="191"/>
      <c r="E103" s="174"/>
      <c r="F103" s="174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4"/>
      <c r="D104" s="191"/>
      <c r="E104" s="174"/>
      <c r="F104" s="174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74"/>
      <c r="D105" s="191"/>
      <c r="E105" s="174"/>
      <c r="F105" s="174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74"/>
      <c r="D106" s="191"/>
      <c r="E106" s="174"/>
      <c r="F106" s="174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74"/>
      <c r="D107" s="191"/>
      <c r="E107" s="174"/>
      <c r="F107" s="174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74"/>
      <c r="D108" s="191"/>
      <c r="E108" s="174"/>
      <c r="F108" s="174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74"/>
      <c r="D109" s="191"/>
      <c r="E109" s="174"/>
      <c r="F109" s="174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74"/>
      <c r="D110" s="191"/>
      <c r="E110" s="174"/>
      <c r="F110" s="174"/>
      <c r="G110" s="16"/>
      <c r="H110" s="16"/>
      <c r="I110" s="11"/>
      <c r="J110" s="11"/>
      <c r="K110" s="11"/>
      <c r="L110" s="11"/>
      <c r="M110" s="11"/>
      <c r="N110" s="17"/>
      <c r="O110" s="17"/>
      <c r="P110" s="17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</sheetData>
  <sheetProtection algorithmName="SHA-512" hashValue="PZADjia0/b2BwwVw/q/cYF3pD7jy3+BN6THS82LEDFjanaTVIn6m4K+CrsHUH02lnBxfss4+ujF1J5bM2hXZ0w==" saltValue="tgFrG7LVLgGSTrA6TE8scg==" spinCount="100000" sheet="1" objects="1" scenarios="1"/>
  <mergeCells count="58">
    <mergeCell ref="T16:T17"/>
    <mergeCell ref="B16:B17"/>
    <mergeCell ref="C16:C17"/>
    <mergeCell ref="D16:D17"/>
    <mergeCell ref="E16:E17"/>
    <mergeCell ref="L16:L17"/>
    <mergeCell ref="I16:I21"/>
    <mergeCell ref="J16:J21"/>
    <mergeCell ref="K16:K21"/>
    <mergeCell ref="L11:L15"/>
    <mergeCell ref="L18:L21"/>
    <mergeCell ref="O16:O21"/>
    <mergeCell ref="U16:U21"/>
    <mergeCell ref="U11:U15"/>
    <mergeCell ref="M16:M21"/>
    <mergeCell ref="N16:N21"/>
    <mergeCell ref="Q16:Q17"/>
    <mergeCell ref="P16:P17"/>
    <mergeCell ref="N11:N15"/>
    <mergeCell ref="O11:O15"/>
    <mergeCell ref="V13:V14"/>
    <mergeCell ref="V11:V12"/>
    <mergeCell ref="I11:I15"/>
    <mergeCell ref="J11:J15"/>
    <mergeCell ref="K11:K15"/>
    <mergeCell ref="M11:M15"/>
    <mergeCell ref="N9:N10"/>
    <mergeCell ref="O9:O10"/>
    <mergeCell ref="L9:L10"/>
    <mergeCell ref="U9:U10"/>
    <mergeCell ref="I9:I10"/>
    <mergeCell ref="J9:J10"/>
    <mergeCell ref="K9:K10"/>
    <mergeCell ref="M9:M10"/>
    <mergeCell ref="B1:D1"/>
    <mergeCell ref="G5:H5"/>
    <mergeCell ref="G2:N3"/>
    <mergeCell ref="B25:G25"/>
    <mergeCell ref="R24:T24"/>
    <mergeCell ref="R23:T23"/>
    <mergeCell ref="B23:G23"/>
    <mergeCell ref="B24:H24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T7:T8"/>
    <mergeCell ref="U7:U8"/>
    <mergeCell ref="V7:V8"/>
  </mergeCells>
  <conditionalFormatting sqref="B7">
    <cfRule type="cellIs" dxfId="10" priority="96" operator="greaterThanOrEqual">
      <formula>1</formula>
    </cfRule>
    <cfRule type="containsBlanks" dxfId="9" priority="99">
      <formula>LEN(TRIM(B7))=0</formula>
    </cfRule>
  </conditionalFormatting>
  <conditionalFormatting sqref="D7">
    <cfRule type="containsBlanks" dxfId="8" priority="3">
      <formula>LEN(TRIM(D7))=0</formula>
    </cfRule>
  </conditionalFormatting>
  <conditionalFormatting sqref="G7:H21 R7:R21">
    <cfRule type="notContainsBlanks" dxfId="7" priority="73">
      <formula>LEN(TRIM(G7))&gt;0</formula>
    </cfRule>
    <cfRule type="notContainsBlanks" dxfId="6" priority="74">
      <formula>LEN(TRIM(G7))&gt;0</formula>
    </cfRule>
    <cfRule type="containsBlanks" dxfId="5" priority="76">
      <formula>LEN(TRIM(G7))=0</formula>
    </cfRule>
  </conditionalFormatting>
  <conditionalFormatting sqref="G7:H21">
    <cfRule type="notContainsBlanks" dxfId="4" priority="72">
      <formula>LEN(TRIM(G7))&gt;0</formula>
    </cfRule>
  </conditionalFormatting>
  <conditionalFormatting sqref="T7">
    <cfRule type="cellIs" dxfId="3" priority="82" operator="equal">
      <formula>"NEVYHOVUJE"</formula>
    </cfRule>
    <cfRule type="cellIs" dxfId="2" priority="83" operator="equal">
      <formula>"VYHOVUJE"</formula>
    </cfRule>
  </conditionalFormatting>
  <conditionalFormatting sqref="T9:T16 T18:T2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9 J11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 S1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46137A-E106-467D-A7F4-8047CC232ADF}">
          <x14:formula1>
            <xm:f>#REF!</xm:f>
          </x14:formula1>
          <xm:sqref>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2024-09-24T04:51:03Z</cp:lastPrinted>
  <dcterms:created xsi:type="dcterms:W3CDTF">2014-03-05T12:43:32Z</dcterms:created>
  <dcterms:modified xsi:type="dcterms:W3CDTF">2024-09-24T06:05:19Z</dcterms:modified>
</cp:coreProperties>
</file>